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125" windowWidth="20235" windowHeight="8760" activeTab="1"/>
  </bookViews>
  <sheets>
    <sheet name="5月決標資料明細表" sheetId="1" r:id="rId1"/>
    <sheet name="決標資料彙整表" sheetId="2" r:id="rId2"/>
  </sheets>
  <calcPr calcId="145621"/>
</workbook>
</file>

<file path=xl/calcChain.xml><?xml version="1.0" encoding="utf-8"?>
<calcChain xmlns="http://schemas.openxmlformats.org/spreadsheetml/2006/main">
  <c r="Q9" i="1" l="1"/>
  <c r="O9" i="1"/>
  <c r="R9" i="1"/>
  <c r="S9" i="1"/>
  <c r="U9" i="1"/>
  <c r="V9" i="1"/>
  <c r="W9" i="1"/>
  <c r="AA9" i="1"/>
  <c r="AB9" i="1"/>
  <c r="AG9" i="1"/>
  <c r="AH9" i="1"/>
  <c r="AC9" i="1" l="1"/>
  <c r="Y9" i="1" l="1"/>
  <c r="AE9" i="1"/>
  <c r="AF9" i="1"/>
  <c r="E5" i="2" l="1"/>
  <c r="E6" i="2" l="1"/>
  <c r="C5" i="2"/>
  <c r="G5" i="2" l="1"/>
  <c r="D7" i="2"/>
  <c r="C7" i="2"/>
  <c r="B7" i="2"/>
  <c r="G6" i="2"/>
  <c r="F6" i="2"/>
  <c r="F5" i="2"/>
  <c r="E7" i="2" l="1"/>
  <c r="G7" i="2"/>
  <c r="F7" i="2"/>
</calcChain>
</file>

<file path=xl/sharedStrings.xml><?xml version="1.0" encoding="utf-8"?>
<sst xmlns="http://schemas.openxmlformats.org/spreadsheetml/2006/main" count="128" uniqueCount="92">
  <si>
    <t>案號</t>
    <phoneticPr fontId="3" type="noConversion"/>
  </si>
  <si>
    <t>標的名稱及數量摘要</t>
  </si>
  <si>
    <t>業務單位-承辦人</t>
    <phoneticPr fontId="3" type="noConversion"/>
  </si>
  <si>
    <t>採購性質</t>
  </si>
  <si>
    <t>公告金額</t>
  </si>
  <si>
    <t>招標方式</t>
  </si>
  <si>
    <t>預算金額(NT$)</t>
    <phoneticPr fontId="3" type="noConversion"/>
  </si>
  <si>
    <t>底價金額(NT$)</t>
    <phoneticPr fontId="3" type="noConversion"/>
  </si>
  <si>
    <r>
      <t>決標金額</t>
    </r>
    <r>
      <rPr>
        <sz val="12"/>
        <rFont val="Times New Roman"/>
        <family val="1"/>
      </rPr>
      <t>(NT$)</t>
    </r>
    <phoneticPr fontId="6" type="noConversion"/>
  </si>
  <si>
    <t>得標廠商</t>
  </si>
  <si>
    <t>決標日期</t>
    <phoneticPr fontId="6" type="noConversion"/>
  </si>
  <si>
    <t>決標資料傳輸日期</t>
  </si>
  <si>
    <t>公告金額以上(NT$)</t>
    <phoneticPr fontId="3" type="noConversion"/>
  </si>
  <si>
    <t>公告金額以上</t>
    <phoneticPr fontId="3" type="noConversion"/>
  </si>
  <si>
    <t>未達公告金額(NT$)</t>
    <phoneticPr fontId="3" type="noConversion"/>
  </si>
  <si>
    <t>未達公告金額</t>
    <phoneticPr fontId="3" type="noConversion"/>
  </si>
  <si>
    <t>公告金額以上件數</t>
    <phoneticPr fontId="3" type="noConversion"/>
  </si>
  <si>
    <t>未達公告金額件數</t>
    <phoneticPr fontId="3" type="noConversion"/>
  </si>
  <si>
    <t>委託研究</t>
    <phoneticPr fontId="3" type="noConversion"/>
  </si>
  <si>
    <t>委託辦理</t>
    <phoneticPr fontId="3" type="noConversion"/>
  </si>
  <si>
    <t>其他勞務</t>
    <phoneticPr fontId="3" type="noConversion"/>
  </si>
  <si>
    <t>其他勞務</t>
  </si>
  <si>
    <t>財物採購</t>
    <phoneticPr fontId="3" type="noConversion"/>
  </si>
  <si>
    <t>財物勞務</t>
    <phoneticPr fontId="3" type="noConversion"/>
  </si>
  <si>
    <t>工程</t>
    <phoneticPr fontId="3" type="noConversion"/>
  </si>
  <si>
    <t>總計</t>
    <phoneticPr fontId="3" type="noConversion"/>
  </si>
  <si>
    <t>總計</t>
    <phoneticPr fontId="3" type="noConversion"/>
  </si>
  <si>
    <t>以上</t>
  </si>
  <si>
    <t>未達</t>
  </si>
  <si>
    <t>決標公告</t>
  </si>
  <si>
    <t>定期彙送</t>
  </si>
  <si>
    <t>定期彙送</t>
    <phoneticPr fontId="3" type="noConversion"/>
  </si>
  <si>
    <t>決標公告</t>
    <phoneticPr fontId="3" type="noConversion"/>
  </si>
  <si>
    <t>(NT$)</t>
    <phoneticPr fontId="3" type="noConversion"/>
  </si>
  <si>
    <t>件數</t>
    <phoneticPr fontId="3" type="noConversion"/>
  </si>
  <si>
    <t>總(NT$)</t>
    <phoneticPr fontId="3" type="noConversion"/>
  </si>
  <si>
    <t>總計</t>
    <phoneticPr fontId="3" type="noConversion"/>
  </si>
  <si>
    <t xml:space="preserve">單位：新台幣元  </t>
  </si>
  <si>
    <t>傳輸方式</t>
    <phoneticPr fontId="6" type="noConversion"/>
  </si>
  <si>
    <t>公告金額以上</t>
    <phoneticPr fontId="6" type="noConversion"/>
  </si>
  <si>
    <t>未達公告金額但逾公告金額十分之一</t>
    <phoneticPr fontId="6" type="noConversion"/>
  </si>
  <si>
    <t>合計</t>
    <phoneticPr fontId="6" type="noConversion"/>
  </si>
  <si>
    <t>備註</t>
    <phoneticPr fontId="6" type="noConversion"/>
  </si>
  <si>
    <t>案件數</t>
    <phoneticPr fontId="6" type="noConversion"/>
  </si>
  <si>
    <r>
      <t>決標金額</t>
    </r>
    <r>
      <rPr>
        <b/>
        <sz val="14"/>
        <rFont val="Times New Roman"/>
        <family val="1"/>
      </rPr>
      <t>(NT$)</t>
    </r>
    <phoneticPr fontId="6" type="noConversion"/>
  </si>
  <si>
    <t>刊登決標公告</t>
  </si>
  <si>
    <t>決標資料定期彙送</t>
  </si>
  <si>
    <t>v</t>
  </si>
  <si>
    <t>勞務</t>
  </si>
  <si>
    <t>產業處</t>
    <phoneticPr fontId="2" type="noConversion"/>
  </si>
  <si>
    <t>106122803-1</t>
    <phoneticPr fontId="2" type="noConversion"/>
  </si>
  <si>
    <t>「打造創業生態環境-推動國際創新創業園區暨強化國際鏈結」委託辦理案(第3期)擴充工作案</t>
    <phoneticPr fontId="2" type="noConversion"/>
  </si>
  <si>
    <t>(產)林昌弘       (秘)張學蓉</t>
    <phoneticPr fontId="2" type="noConversion"/>
  </si>
  <si>
    <t>限制性22-1-7</t>
    <phoneticPr fontId="2" type="noConversion"/>
  </si>
  <si>
    <t>鼎騏國際股份有限公司</t>
    <phoneticPr fontId="2" type="noConversion"/>
  </si>
  <si>
    <t>107.05.01</t>
    <phoneticPr fontId="2" type="noConversion"/>
  </si>
  <si>
    <t>107.05.02</t>
    <phoneticPr fontId="2" type="noConversion"/>
  </si>
  <si>
    <t>「IHS世界經濟服務（World Economic Service/Pub and Online）查詢系統」採購案</t>
    <phoneticPr fontId="2" type="noConversion"/>
  </si>
  <si>
    <t>(經)謝中琮       (秘)張學蓉</t>
    <phoneticPr fontId="2" type="noConversion"/>
  </si>
  <si>
    <t>未達2-1-1</t>
    <phoneticPr fontId="2" type="noConversion"/>
  </si>
  <si>
    <t>107.05.10</t>
    <phoneticPr fontId="2" type="noConversion"/>
  </si>
  <si>
    <t>107.05.11</t>
    <phoneticPr fontId="2" type="noConversion"/>
  </si>
  <si>
    <t>財團法人經濟資訊推廣中心</t>
    <phoneticPr fontId="2" type="noConversion"/>
  </si>
  <si>
    <t>經濟處</t>
    <phoneticPr fontId="2" type="noConversion"/>
  </si>
  <si>
    <t>ndc107012</t>
    <phoneticPr fontId="2" type="noConversion"/>
  </si>
  <si>
    <t>亞洲‧矽谷-物聯領航創新驅動計畫(第2期)</t>
    <phoneticPr fontId="2" type="noConversion"/>
  </si>
  <si>
    <t>(產)莊裕智      (秘)張學蓉</t>
    <phoneticPr fontId="2" type="noConversion"/>
  </si>
  <si>
    <t>財團法人工業技術研究院</t>
    <phoneticPr fontId="2" type="noConversion"/>
  </si>
  <si>
    <t>107.05.14</t>
    <phoneticPr fontId="2" type="noConversion"/>
  </si>
  <si>
    <t>107.05.15</t>
    <phoneticPr fontId="2" type="noConversion"/>
  </si>
  <si>
    <t>DIGITIMES電子時報科技會員暨研究報告資料庫採購案</t>
    <phoneticPr fontId="2" type="noConversion"/>
  </si>
  <si>
    <t>(產)李建興      (秘)張學蓉</t>
    <phoneticPr fontId="2" type="noConversion"/>
  </si>
  <si>
    <t>大椽股份有限公司</t>
    <phoneticPr fontId="2" type="noConversion"/>
  </si>
  <si>
    <t>107.05.18</t>
    <phoneticPr fontId="2" type="noConversion"/>
  </si>
  <si>
    <t>107.05.21</t>
    <phoneticPr fontId="2" type="noConversion"/>
  </si>
  <si>
    <t>「臺歐盟BIA整體社會面影響評估」委託研究計畫案</t>
  </si>
  <si>
    <t>(綜)李綱信
(秘)黃玥玟</t>
  </si>
  <si>
    <t>未達2-1-1</t>
  </si>
  <si>
    <t>財團法人中華經濟研究院</t>
  </si>
  <si>
    <t>107.5.11</t>
  </si>
  <si>
    <t>107.5.16</t>
  </si>
  <si>
    <t>ndc107026</t>
    <phoneticPr fontId="2" type="noConversion"/>
  </si>
  <si>
    <t>財物</t>
    <phoneticPr fontId="2" type="noConversion"/>
  </si>
  <si>
    <t>V</t>
    <phoneticPr fontId="2" type="noConversion"/>
  </si>
  <si>
    <t>未達2-1-2</t>
    <phoneticPr fontId="2" type="noConversion"/>
  </si>
  <si>
    <t>致盛車業有限公司</t>
    <phoneticPr fontId="2" type="noConversion"/>
  </si>
  <si>
    <t>秘書室</t>
    <phoneticPr fontId="2" type="noConversion"/>
  </si>
  <si>
    <t>107年公務機車採購案</t>
    <phoneticPr fontId="2" type="noConversion"/>
  </si>
  <si>
    <t>107.05.31</t>
    <phoneticPr fontId="2" type="noConversion"/>
  </si>
  <si>
    <t>綜規處</t>
    <phoneticPr fontId="2" type="noConversion"/>
  </si>
  <si>
    <t>(秘)鄭惠心</t>
    <phoneticPr fontId="2" type="noConversion"/>
  </si>
  <si>
    <r>
      <t>國家發展委員會</t>
    </r>
    <r>
      <rPr>
        <b/>
        <sz val="20"/>
        <rFont val="Times New Roman"/>
        <family val="1"/>
      </rPr>
      <t>107</t>
    </r>
    <r>
      <rPr>
        <b/>
        <sz val="20"/>
        <rFont val="新細明體"/>
        <family val="1"/>
        <charset val="136"/>
      </rPr>
      <t>年</t>
    </r>
    <r>
      <rPr>
        <b/>
        <sz val="20"/>
        <rFont val="Times New Roman"/>
        <family val="1"/>
      </rPr>
      <t>5</t>
    </r>
    <r>
      <rPr>
        <b/>
        <sz val="20"/>
        <rFont val="新細明體"/>
        <family val="1"/>
        <charset val="136"/>
      </rPr>
      <t>月</t>
    </r>
    <r>
      <rPr>
        <b/>
        <sz val="20"/>
        <rFont val="Times New Roman"/>
        <family val="1"/>
      </rPr>
      <t>10</t>
    </r>
    <r>
      <rPr>
        <b/>
        <sz val="20"/>
        <rFont val="新細明體"/>
        <family val="1"/>
        <charset val="136"/>
      </rPr>
      <t>萬元以上決標資料彙報表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</si>
</sst>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20"/>
      <name val="新細明體"/>
      <family val="1"/>
      <charset val="136"/>
    </font>
    <font>
      <b/>
      <sz val="20"/>
      <name val="Times New Roman"/>
      <family val="1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b/>
      <sz val="11"/>
      <name val="新細明體"/>
      <family val="1"/>
      <charset val="136"/>
    </font>
    <font>
      <b/>
      <sz val="14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4" fillId="0" borderId="0" xfId="0" applyFont="1">
      <alignment vertical="center"/>
    </xf>
    <xf numFmtId="3" fontId="15" fillId="0" borderId="5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" fontId="0" fillId="2" borderId="0" xfId="0" applyNumberFormat="1" applyFill="1">
      <alignment vertical="center"/>
    </xf>
    <xf numFmtId="3" fontId="0" fillId="2" borderId="0" xfId="0" applyNumberFormat="1" applyFill="1" applyBorder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0"/>
  <sheetViews>
    <sheetView zoomScale="75" zoomScaleNormal="75"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L9" sqref="L9"/>
    </sheetView>
  </sheetViews>
  <sheetFormatPr defaultRowHeight="16.5" x14ac:dyDescent="0.25"/>
  <cols>
    <col min="1" max="1" width="15.375" customWidth="1"/>
    <col min="2" max="2" width="16.75" customWidth="1"/>
    <col min="3" max="3" width="15.875" customWidth="1"/>
    <col min="7" max="7" width="10.625" customWidth="1"/>
    <col min="8" max="8" width="13.125" customWidth="1"/>
    <col min="9" max="9" width="13.75" customWidth="1"/>
    <col min="10" max="10" width="16" customWidth="1"/>
    <col min="11" max="11" width="15" customWidth="1"/>
    <col min="12" max="12" width="11.5" customWidth="1"/>
    <col min="13" max="13" width="12.25" customWidth="1"/>
    <col min="14" max="14" width="13.25" customWidth="1"/>
    <col min="15" max="15" width="14.5" customWidth="1"/>
    <col min="16" max="16" width="9.125" bestFit="1" customWidth="1"/>
    <col min="17" max="17" width="13.375" bestFit="1" customWidth="1"/>
    <col min="18" max="18" width="10" bestFit="1" customWidth="1"/>
    <col min="19" max="22" width="9.125" bestFit="1" customWidth="1"/>
    <col min="23" max="23" width="11" customWidth="1"/>
    <col min="24" max="24" width="14.125" customWidth="1"/>
    <col min="25" max="25" width="11" bestFit="1" customWidth="1"/>
    <col min="26" max="26" width="9.125" bestFit="1" customWidth="1"/>
    <col min="27" max="27" width="10.75" customWidth="1"/>
    <col min="28" max="28" width="9.125" bestFit="1" customWidth="1"/>
    <col min="29" max="29" width="10.75" customWidth="1"/>
    <col min="30" max="30" width="9.125" bestFit="1" customWidth="1"/>
    <col min="31" max="31" width="14.375" customWidth="1"/>
    <col min="32" max="32" width="9.125" bestFit="1" customWidth="1"/>
    <col min="33" max="33" width="12.625" customWidth="1"/>
    <col min="34" max="34" width="9.125" bestFit="1" customWidth="1"/>
    <col min="35" max="60" width="9" style="13"/>
    <col min="61" max="219" width="9" style="14"/>
  </cols>
  <sheetData>
    <row r="1" spans="1:219" x14ac:dyDescent="0.25">
      <c r="A1" s="46" t="s">
        <v>0</v>
      </c>
      <c r="B1" s="48" t="s">
        <v>1</v>
      </c>
      <c r="C1" s="43" t="s">
        <v>2</v>
      </c>
      <c r="D1" s="45" t="s">
        <v>3</v>
      </c>
      <c r="E1" s="45" t="s">
        <v>4</v>
      </c>
      <c r="F1" s="45"/>
      <c r="G1" s="45" t="s">
        <v>5</v>
      </c>
      <c r="H1" s="45" t="s">
        <v>6</v>
      </c>
      <c r="I1" s="45" t="s">
        <v>7</v>
      </c>
      <c r="J1" s="52" t="s">
        <v>8</v>
      </c>
      <c r="K1" s="45" t="s">
        <v>9</v>
      </c>
      <c r="L1" s="45" t="s">
        <v>10</v>
      </c>
      <c r="M1" s="45" t="s">
        <v>11</v>
      </c>
      <c r="N1" s="45"/>
      <c r="O1" s="43" t="s">
        <v>12</v>
      </c>
      <c r="P1" s="43" t="s">
        <v>13</v>
      </c>
      <c r="Q1" s="43" t="s">
        <v>14</v>
      </c>
      <c r="R1" s="43" t="s">
        <v>15</v>
      </c>
      <c r="S1" s="43" t="s">
        <v>16</v>
      </c>
      <c r="T1" s="43" t="s">
        <v>13</v>
      </c>
      <c r="U1" s="43" t="s">
        <v>17</v>
      </c>
      <c r="V1" s="43" t="s">
        <v>15</v>
      </c>
      <c r="W1" s="43" t="s">
        <v>18</v>
      </c>
      <c r="X1" s="43"/>
      <c r="Y1" s="43" t="s">
        <v>19</v>
      </c>
      <c r="Z1" s="43" t="s">
        <v>19</v>
      </c>
      <c r="AA1" s="43" t="s">
        <v>20</v>
      </c>
      <c r="AB1" s="43" t="s">
        <v>21</v>
      </c>
      <c r="AC1" s="43" t="s">
        <v>22</v>
      </c>
      <c r="AD1" s="43" t="s">
        <v>23</v>
      </c>
      <c r="AE1" s="43" t="s">
        <v>24</v>
      </c>
      <c r="AF1" s="43" t="s">
        <v>24</v>
      </c>
      <c r="AG1" s="43" t="s">
        <v>25</v>
      </c>
      <c r="AH1" s="44" t="s">
        <v>26</v>
      </c>
    </row>
    <row r="2" spans="1:219" x14ac:dyDescent="0.25">
      <c r="A2" s="47"/>
      <c r="B2" s="49"/>
      <c r="C2" s="50"/>
      <c r="D2" s="51"/>
      <c r="E2" s="22" t="s">
        <v>27</v>
      </c>
      <c r="F2" s="22" t="s">
        <v>28</v>
      </c>
      <c r="G2" s="51"/>
      <c r="H2" s="51"/>
      <c r="I2" s="51"/>
      <c r="J2" s="53"/>
      <c r="K2" s="51"/>
      <c r="L2" s="51"/>
      <c r="M2" s="22" t="s">
        <v>29</v>
      </c>
      <c r="N2" s="22" t="s">
        <v>30</v>
      </c>
      <c r="O2" s="21" t="s">
        <v>29</v>
      </c>
      <c r="P2" s="21" t="s">
        <v>31</v>
      </c>
      <c r="Q2" s="21" t="s">
        <v>32</v>
      </c>
      <c r="R2" s="21" t="s">
        <v>31</v>
      </c>
      <c r="S2" s="21" t="s">
        <v>29</v>
      </c>
      <c r="T2" s="21" t="s">
        <v>31</v>
      </c>
      <c r="U2" s="21" t="s">
        <v>32</v>
      </c>
      <c r="V2" s="21" t="s">
        <v>31</v>
      </c>
      <c r="W2" s="21" t="s">
        <v>33</v>
      </c>
      <c r="X2" s="21" t="s">
        <v>34</v>
      </c>
      <c r="Y2" s="21" t="s">
        <v>33</v>
      </c>
      <c r="Z2" s="21" t="s">
        <v>34</v>
      </c>
      <c r="AA2" s="21" t="s">
        <v>33</v>
      </c>
      <c r="AB2" s="21" t="s">
        <v>34</v>
      </c>
      <c r="AC2" s="21" t="s">
        <v>33</v>
      </c>
      <c r="AD2" s="21" t="s">
        <v>34</v>
      </c>
      <c r="AE2" s="21" t="s">
        <v>33</v>
      </c>
      <c r="AF2" s="21" t="s">
        <v>34</v>
      </c>
      <c r="AG2" s="21" t="s">
        <v>35</v>
      </c>
      <c r="AH2" s="23" t="s">
        <v>36</v>
      </c>
    </row>
    <row r="3" spans="1:219" s="26" customFormat="1" ht="112.5" customHeight="1" x14ac:dyDescent="0.25">
      <c r="A3" s="24" t="s">
        <v>50</v>
      </c>
      <c r="B3" s="24" t="s">
        <v>51</v>
      </c>
      <c r="C3" s="24" t="s">
        <v>52</v>
      </c>
      <c r="D3" s="25" t="s">
        <v>48</v>
      </c>
      <c r="E3" s="27" t="s">
        <v>47</v>
      </c>
      <c r="G3" s="28" t="s">
        <v>53</v>
      </c>
      <c r="H3" s="29">
        <v>15000000</v>
      </c>
      <c r="I3" s="29">
        <v>14700000</v>
      </c>
      <c r="J3" s="29">
        <v>14700000</v>
      </c>
      <c r="K3" s="24" t="s">
        <v>54</v>
      </c>
      <c r="L3" s="27" t="s">
        <v>55</v>
      </c>
      <c r="M3" s="27" t="s">
        <v>56</v>
      </c>
      <c r="N3" s="27"/>
      <c r="O3" s="29">
        <v>14700000</v>
      </c>
      <c r="P3" s="27"/>
      <c r="Q3" s="29"/>
      <c r="R3" s="29"/>
      <c r="S3" s="27">
        <v>1</v>
      </c>
      <c r="T3" s="27"/>
      <c r="U3" s="27"/>
      <c r="V3" s="27"/>
      <c r="W3" s="29"/>
      <c r="X3" s="27"/>
      <c r="Y3" s="29"/>
      <c r="Z3" s="27"/>
      <c r="AA3" s="29">
        <v>14700000</v>
      </c>
      <c r="AB3" s="27">
        <v>1</v>
      </c>
      <c r="AC3" s="27"/>
      <c r="AD3" s="27"/>
      <c r="AE3" s="27"/>
      <c r="AF3" s="27"/>
      <c r="AG3" s="29">
        <v>14700000</v>
      </c>
      <c r="AH3" s="27">
        <v>1</v>
      </c>
      <c r="AI3" s="32" t="s">
        <v>49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</row>
    <row r="4" spans="1:219" s="14" customFormat="1" ht="112.5" customHeight="1" x14ac:dyDescent="0.25">
      <c r="A4" s="24">
        <v>107051002</v>
      </c>
      <c r="B4" s="24" t="s">
        <v>57</v>
      </c>
      <c r="C4" s="24" t="s">
        <v>58</v>
      </c>
      <c r="D4" s="25" t="s">
        <v>48</v>
      </c>
      <c r="F4" s="27" t="s">
        <v>47</v>
      </c>
      <c r="G4" s="28" t="s">
        <v>59</v>
      </c>
      <c r="H4" s="29">
        <v>609000</v>
      </c>
      <c r="I4" s="29">
        <v>609000</v>
      </c>
      <c r="J4" s="29">
        <v>609000</v>
      </c>
      <c r="K4" s="24" t="s">
        <v>62</v>
      </c>
      <c r="L4" s="27" t="s">
        <v>60</v>
      </c>
      <c r="M4" s="26"/>
      <c r="N4" s="27" t="s">
        <v>61</v>
      </c>
      <c r="O4" s="29"/>
      <c r="P4" s="27"/>
      <c r="Q4" s="29"/>
      <c r="R4" s="29">
        <v>609000</v>
      </c>
      <c r="S4" s="30"/>
      <c r="T4" s="30"/>
      <c r="U4" s="30"/>
      <c r="V4" s="30">
        <v>1</v>
      </c>
      <c r="W4" s="31"/>
      <c r="X4" s="30"/>
      <c r="Y4" s="29"/>
      <c r="Z4" s="30"/>
      <c r="AA4" s="29">
        <v>609000</v>
      </c>
      <c r="AB4" s="27">
        <v>1</v>
      </c>
      <c r="AC4" s="30"/>
      <c r="AD4" s="30"/>
      <c r="AE4" s="30"/>
      <c r="AF4" s="30"/>
      <c r="AG4" s="29">
        <v>609000</v>
      </c>
      <c r="AH4" s="27">
        <v>1</v>
      </c>
      <c r="AI4" s="32" t="s">
        <v>63</v>
      </c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</row>
    <row r="5" spans="1:219" s="14" customFormat="1" ht="106.5" customHeight="1" x14ac:dyDescent="0.25">
      <c r="A5" s="33" t="s">
        <v>64</v>
      </c>
      <c r="B5" s="33" t="s">
        <v>65</v>
      </c>
      <c r="C5" s="33" t="s">
        <v>66</v>
      </c>
      <c r="D5" s="34" t="s">
        <v>48</v>
      </c>
      <c r="E5" s="30" t="s">
        <v>47</v>
      </c>
      <c r="F5" s="30"/>
      <c r="G5" s="35" t="s">
        <v>53</v>
      </c>
      <c r="H5" s="31">
        <v>144500000</v>
      </c>
      <c r="I5" s="31">
        <v>140000000</v>
      </c>
      <c r="J5" s="31">
        <v>140000000</v>
      </c>
      <c r="K5" s="33" t="s">
        <v>67</v>
      </c>
      <c r="L5" s="30" t="s">
        <v>68</v>
      </c>
      <c r="M5" s="30" t="s">
        <v>69</v>
      </c>
      <c r="N5" s="30"/>
      <c r="O5" s="31">
        <v>140000000</v>
      </c>
      <c r="P5" s="30"/>
      <c r="Q5" s="31"/>
      <c r="R5" s="31"/>
      <c r="S5" s="30">
        <v>1</v>
      </c>
      <c r="T5" s="30"/>
      <c r="U5" s="30"/>
      <c r="V5" s="30"/>
      <c r="W5" s="31"/>
      <c r="X5" s="30"/>
      <c r="Y5" s="31"/>
      <c r="Z5" s="30"/>
      <c r="AA5" s="31">
        <v>140000000</v>
      </c>
      <c r="AB5" s="30">
        <v>1</v>
      </c>
      <c r="AC5" s="30"/>
      <c r="AD5" s="30"/>
      <c r="AE5" s="30"/>
      <c r="AF5" s="30"/>
      <c r="AG5" s="31">
        <v>140000000</v>
      </c>
      <c r="AH5" s="30">
        <v>1</v>
      </c>
      <c r="AI5" s="32" t="s">
        <v>49</v>
      </c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</row>
    <row r="6" spans="1:219" s="26" customFormat="1" ht="106.5" customHeight="1" x14ac:dyDescent="0.25">
      <c r="A6" s="24">
        <v>107051803</v>
      </c>
      <c r="B6" s="24" t="s">
        <v>70</v>
      </c>
      <c r="C6" s="24" t="s">
        <v>71</v>
      </c>
      <c r="D6" s="25" t="s">
        <v>48</v>
      </c>
      <c r="F6" s="27" t="s">
        <v>47</v>
      </c>
      <c r="G6" s="28" t="s">
        <v>59</v>
      </c>
      <c r="H6" s="29">
        <v>500000</v>
      </c>
      <c r="I6" s="29">
        <v>475000</v>
      </c>
      <c r="J6" s="29">
        <v>475000</v>
      </c>
      <c r="K6" s="24" t="s">
        <v>72</v>
      </c>
      <c r="L6" s="27" t="s">
        <v>73</v>
      </c>
      <c r="M6" s="27"/>
      <c r="N6" s="27" t="s">
        <v>74</v>
      </c>
      <c r="O6" s="29"/>
      <c r="P6" s="27"/>
      <c r="Q6" s="29"/>
      <c r="R6" s="29">
        <v>475000</v>
      </c>
      <c r="S6" s="27"/>
      <c r="T6" s="27"/>
      <c r="U6" s="27"/>
      <c r="V6" s="27">
        <v>1</v>
      </c>
      <c r="W6" s="29"/>
      <c r="X6" s="27"/>
      <c r="Y6" s="29"/>
      <c r="Z6" s="27"/>
      <c r="AA6" s="29">
        <v>475000</v>
      </c>
      <c r="AB6" s="27">
        <v>1</v>
      </c>
      <c r="AC6" s="27"/>
      <c r="AD6" s="27"/>
      <c r="AE6" s="27"/>
      <c r="AF6" s="27"/>
      <c r="AG6" s="29">
        <v>475000</v>
      </c>
      <c r="AH6" s="27">
        <v>1</v>
      </c>
      <c r="AI6" s="32" t="s">
        <v>49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</row>
    <row r="7" spans="1:219" s="37" customFormat="1" ht="106.5" customHeight="1" x14ac:dyDescent="0.25">
      <c r="A7" s="33" t="s">
        <v>81</v>
      </c>
      <c r="B7" s="33" t="s">
        <v>87</v>
      </c>
      <c r="C7" s="33" t="s">
        <v>90</v>
      </c>
      <c r="D7" s="34" t="s">
        <v>82</v>
      </c>
      <c r="E7" s="38"/>
      <c r="F7" s="34" t="s">
        <v>83</v>
      </c>
      <c r="G7" s="39" t="s">
        <v>84</v>
      </c>
      <c r="H7" s="31">
        <v>126000</v>
      </c>
      <c r="I7" s="31">
        <v>126000</v>
      </c>
      <c r="J7" s="31">
        <v>126000</v>
      </c>
      <c r="K7" s="33" t="s">
        <v>85</v>
      </c>
      <c r="L7" s="34">
        <v>1070515</v>
      </c>
      <c r="M7" s="34"/>
      <c r="N7" s="34" t="s">
        <v>88</v>
      </c>
      <c r="O7" s="31"/>
      <c r="P7" s="34" t="s">
        <v>83</v>
      </c>
      <c r="Q7" s="31"/>
      <c r="R7" s="31">
        <v>126000</v>
      </c>
      <c r="S7" s="34"/>
      <c r="T7" s="34"/>
      <c r="U7" s="34"/>
      <c r="V7" s="34">
        <v>1</v>
      </c>
      <c r="W7" s="31"/>
      <c r="X7" s="34"/>
      <c r="Y7" s="31"/>
      <c r="Z7" s="34"/>
      <c r="AA7" s="31"/>
      <c r="AB7" s="34"/>
      <c r="AC7" s="31">
        <v>126000</v>
      </c>
      <c r="AD7" s="34">
        <v>1</v>
      </c>
      <c r="AE7" s="34"/>
      <c r="AF7" s="34"/>
      <c r="AG7" s="31">
        <v>126000</v>
      </c>
      <c r="AH7" s="34">
        <v>1</v>
      </c>
      <c r="AI7" s="40" t="s">
        <v>86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</row>
    <row r="8" spans="1:219" s="26" customFormat="1" ht="106.5" customHeight="1" x14ac:dyDescent="0.25">
      <c r="A8" s="24">
        <v>107051101</v>
      </c>
      <c r="B8" s="24" t="s">
        <v>75</v>
      </c>
      <c r="C8" s="24" t="s">
        <v>76</v>
      </c>
      <c r="D8" s="25" t="s">
        <v>48</v>
      </c>
      <c r="F8" s="27" t="s">
        <v>47</v>
      </c>
      <c r="G8" s="28" t="s">
        <v>77</v>
      </c>
      <c r="H8" s="29">
        <v>450000</v>
      </c>
      <c r="I8" s="29">
        <v>442000</v>
      </c>
      <c r="J8" s="29">
        <v>442000</v>
      </c>
      <c r="K8" s="24" t="s">
        <v>78</v>
      </c>
      <c r="L8" s="27" t="s">
        <v>79</v>
      </c>
      <c r="M8" s="27" t="s">
        <v>80</v>
      </c>
      <c r="N8" s="27"/>
      <c r="O8" s="29"/>
      <c r="P8" s="27"/>
      <c r="Q8" s="29">
        <v>442000</v>
      </c>
      <c r="R8" s="29"/>
      <c r="S8" s="27"/>
      <c r="T8" s="27"/>
      <c r="U8" s="27">
        <v>1</v>
      </c>
      <c r="V8" s="27"/>
      <c r="W8" s="29">
        <v>442000</v>
      </c>
      <c r="X8" s="27">
        <v>1</v>
      </c>
      <c r="Y8" s="29"/>
      <c r="Z8" s="27"/>
      <c r="AA8" s="29"/>
      <c r="AB8" s="27"/>
      <c r="AC8" s="27"/>
      <c r="AD8" s="27"/>
      <c r="AE8" s="27"/>
      <c r="AF8" s="27"/>
      <c r="AG8" s="29">
        <v>442000</v>
      </c>
      <c r="AH8" s="27">
        <v>1</v>
      </c>
      <c r="AI8" s="41" t="s">
        <v>89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42"/>
    </row>
    <row r="9" spans="1:219" s="12" customFormat="1" ht="119.45" customHeight="1" x14ac:dyDescent="0.25">
      <c r="O9" s="18">
        <f>SUM(O3:O8)</f>
        <v>154700000</v>
      </c>
      <c r="Q9" s="18">
        <f>SUM(Q3:Q8)</f>
        <v>442000</v>
      </c>
      <c r="R9" s="18">
        <f>SUM(R3:R8)</f>
        <v>1210000</v>
      </c>
      <c r="S9" s="12">
        <f>SUM(S3:S8)</f>
        <v>2</v>
      </c>
      <c r="U9" s="12">
        <f>SUM(U3:U8)</f>
        <v>1</v>
      </c>
      <c r="V9" s="12">
        <f>SUM(V3:V8)</f>
        <v>3</v>
      </c>
      <c r="W9" s="19">
        <f>SUM(W3:W8)</f>
        <v>442000</v>
      </c>
      <c r="X9" s="17"/>
      <c r="Y9" s="20">
        <f>SUM(Y3:Y5)</f>
        <v>0</v>
      </c>
      <c r="Z9" s="17"/>
      <c r="AA9" s="19">
        <f>SUM(AA3:AA8)</f>
        <v>155784000</v>
      </c>
      <c r="AB9" s="16">
        <f>SUM(AB3:AB8)</f>
        <v>4</v>
      </c>
      <c r="AC9" s="18">
        <f>SUM(AC3:AC5)</f>
        <v>0</v>
      </c>
      <c r="AE9" s="18" t="e">
        <f>SUM(#REF!)</f>
        <v>#REF!</v>
      </c>
      <c r="AF9" s="18" t="e">
        <f>SUM(#REF!)</f>
        <v>#REF!</v>
      </c>
      <c r="AG9" s="18">
        <f>SUM(AG3:AG8)</f>
        <v>156352000</v>
      </c>
      <c r="AH9" s="18">
        <f>SUM(AH3:AH8)</f>
        <v>6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</row>
    <row r="10" spans="1:219" ht="63.75" customHeight="1" x14ac:dyDescent="0.25">
      <c r="W10" s="14"/>
      <c r="X10" s="15"/>
      <c r="Y10" s="15"/>
      <c r="Z10" s="15"/>
      <c r="AA10" s="14"/>
      <c r="AB10" s="14"/>
    </row>
  </sheetData>
  <mergeCells count="22">
    <mergeCell ref="M1:N1"/>
    <mergeCell ref="A1:A2"/>
    <mergeCell ref="B1:B2"/>
    <mergeCell ref="C1:C2"/>
    <mergeCell ref="D1:D2"/>
    <mergeCell ref="E1:F1"/>
    <mergeCell ref="G1:G2"/>
    <mergeCell ref="H1:H2"/>
    <mergeCell ref="I1:I2"/>
    <mergeCell ref="J1:J2"/>
    <mergeCell ref="K1:K2"/>
    <mergeCell ref="L1:L2"/>
    <mergeCell ref="AA1:AB1"/>
    <mergeCell ref="AC1:AD1"/>
    <mergeCell ref="AE1:AF1"/>
    <mergeCell ref="AG1:AH1"/>
    <mergeCell ref="O1:P1"/>
    <mergeCell ref="Q1:R1"/>
    <mergeCell ref="S1:T1"/>
    <mergeCell ref="U1:V1"/>
    <mergeCell ref="W1:X1"/>
    <mergeCell ref="Y1:Z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11" sqref="E11"/>
    </sheetView>
  </sheetViews>
  <sheetFormatPr defaultRowHeight="16.5" x14ac:dyDescent="0.25"/>
  <cols>
    <col min="1" max="1" width="12.25" customWidth="1"/>
    <col min="3" max="3" width="18.625" customWidth="1"/>
    <col min="5" max="5" width="22.875" customWidth="1"/>
    <col min="7" max="7" width="31.5" customWidth="1"/>
    <col min="8" max="8" width="16" customWidth="1"/>
  </cols>
  <sheetData>
    <row r="1" spans="1:8" ht="27.75" x14ac:dyDescent="0.4">
      <c r="A1" s="54" t="s">
        <v>91</v>
      </c>
      <c r="B1" s="54"/>
      <c r="C1" s="54"/>
      <c r="D1" s="54"/>
      <c r="E1" s="54"/>
      <c r="F1" s="54"/>
      <c r="G1" s="54"/>
      <c r="H1" s="54"/>
    </row>
    <row r="2" spans="1:8" x14ac:dyDescent="0.25">
      <c r="A2" s="1"/>
      <c r="B2" s="1"/>
      <c r="C2" s="1"/>
      <c r="D2" s="1"/>
      <c r="E2" s="1"/>
      <c r="F2" s="2"/>
      <c r="G2" s="55" t="s">
        <v>37</v>
      </c>
      <c r="H2" s="55"/>
    </row>
    <row r="3" spans="1:8" ht="19.5" x14ac:dyDescent="0.25">
      <c r="A3" s="56" t="s">
        <v>38</v>
      </c>
      <c r="B3" s="57" t="s">
        <v>39</v>
      </c>
      <c r="C3" s="57"/>
      <c r="D3" s="58" t="s">
        <v>40</v>
      </c>
      <c r="E3" s="59"/>
      <c r="F3" s="57" t="s">
        <v>41</v>
      </c>
      <c r="G3" s="57"/>
      <c r="H3" s="57" t="s">
        <v>42</v>
      </c>
    </row>
    <row r="4" spans="1:8" ht="19.5" x14ac:dyDescent="0.25">
      <c r="A4" s="56"/>
      <c r="B4" s="3" t="s">
        <v>43</v>
      </c>
      <c r="C4" s="3" t="s">
        <v>44</v>
      </c>
      <c r="D4" s="3" t="s">
        <v>43</v>
      </c>
      <c r="E4" s="3" t="s">
        <v>44</v>
      </c>
      <c r="F4" s="3" t="s">
        <v>43</v>
      </c>
      <c r="G4" s="3" t="s">
        <v>44</v>
      </c>
      <c r="H4" s="57"/>
    </row>
    <row r="5" spans="1:8" ht="64.5" customHeight="1" x14ac:dyDescent="0.25">
      <c r="A5" s="4" t="s">
        <v>45</v>
      </c>
      <c r="B5" s="5">
        <v>2</v>
      </c>
      <c r="C5" s="5">
        <f>'5月決標資料明細表'!$O$9</f>
        <v>154700000</v>
      </c>
      <c r="D5" s="5">
        <v>1</v>
      </c>
      <c r="E5" s="5">
        <f>'5月決標資料明細表'!$Q$9</f>
        <v>442000</v>
      </c>
      <c r="F5" s="5">
        <f>B5+D5</f>
        <v>3</v>
      </c>
      <c r="G5" s="5">
        <f>C5+E5</f>
        <v>155142000</v>
      </c>
      <c r="H5" s="6"/>
    </row>
    <row r="6" spans="1:8" ht="84" customHeight="1" x14ac:dyDescent="0.25">
      <c r="A6" s="4" t="s">
        <v>46</v>
      </c>
      <c r="B6" s="5">
        <v>0</v>
      </c>
      <c r="C6" s="5">
        <v>0</v>
      </c>
      <c r="D6" s="5">
        <v>3</v>
      </c>
      <c r="E6" s="11">
        <f>'5月決標資料明細表'!$R$9</f>
        <v>1210000</v>
      </c>
      <c r="F6" s="5">
        <f>B6+D6</f>
        <v>3</v>
      </c>
      <c r="G6" s="5">
        <f>C6+E6</f>
        <v>1210000</v>
      </c>
      <c r="H6" s="6"/>
    </row>
    <row r="7" spans="1:8" ht="49.5" customHeight="1" x14ac:dyDescent="0.25">
      <c r="A7" s="4" t="s">
        <v>41</v>
      </c>
      <c r="B7" s="5">
        <f t="shared" ref="B7:G7" si="0">B5+B6</f>
        <v>2</v>
      </c>
      <c r="C7" s="5">
        <f t="shared" si="0"/>
        <v>154700000</v>
      </c>
      <c r="D7" s="5">
        <f t="shared" si="0"/>
        <v>4</v>
      </c>
      <c r="E7" s="5">
        <f t="shared" si="0"/>
        <v>1652000</v>
      </c>
      <c r="F7" s="5">
        <f t="shared" si="0"/>
        <v>6</v>
      </c>
      <c r="G7" s="5">
        <f t="shared" si="0"/>
        <v>156352000</v>
      </c>
      <c r="H7" s="5"/>
    </row>
    <row r="8" spans="1:8" ht="19.5" x14ac:dyDescent="0.25">
      <c r="A8" s="7"/>
      <c r="B8" s="8"/>
      <c r="C8" s="8"/>
      <c r="D8" s="8"/>
      <c r="E8" s="8"/>
      <c r="F8" s="8"/>
      <c r="G8" s="9"/>
      <c r="H8" s="8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0"/>
      <c r="B10" s="1"/>
      <c r="C10" s="1"/>
      <c r="D10" s="1"/>
      <c r="E10" s="1"/>
      <c r="F10" s="1"/>
      <c r="G10" s="1"/>
      <c r="H10" s="1"/>
    </row>
  </sheetData>
  <mergeCells count="7">
    <mergeCell ref="A1:H1"/>
    <mergeCell ref="G2:H2"/>
    <mergeCell ref="A3:A4"/>
    <mergeCell ref="B3:C3"/>
    <mergeCell ref="D3:E3"/>
    <mergeCell ref="F3:G3"/>
    <mergeCell ref="H3:H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5月決標資料明細表</vt:lpstr>
      <vt:lpstr>決標資料彙整表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彭郁翔</dc:creator>
  <cp:lastModifiedBy>張學蓉</cp:lastModifiedBy>
  <cp:lastPrinted>2018-01-08T06:53:42Z</cp:lastPrinted>
  <dcterms:created xsi:type="dcterms:W3CDTF">2014-05-27T02:23:06Z</dcterms:created>
  <dcterms:modified xsi:type="dcterms:W3CDTF">2018-06-11T03:53:19Z</dcterms:modified>
</cp:coreProperties>
</file>