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6" windowWidth="20472" windowHeight="9732"/>
  </bookViews>
  <sheets>
    <sheet name="歲入" sheetId="11" r:id="rId1"/>
    <sheet name="歲出" sheetId="12" r:id="rId2"/>
  </sheets>
  <definedNames>
    <definedName name="_xlnm.Print_Area" localSheetId="0">歲入!$A$1:$D$27</definedName>
    <definedName name="_xlnm.Print_Area" localSheetId="1">歲出!$A$1:$E$36</definedName>
  </definedNames>
  <calcPr calcId="145621"/>
</workbook>
</file>

<file path=xl/calcChain.xml><?xml version="1.0" encoding="utf-8"?>
<calcChain xmlns="http://schemas.openxmlformats.org/spreadsheetml/2006/main">
  <c r="D24" i="11" l="1"/>
  <c r="C8" i="11"/>
  <c r="D8" i="11" s="1"/>
  <c r="B8" i="11"/>
  <c r="C14" i="11"/>
  <c r="C11" i="11"/>
  <c r="D10" i="11"/>
  <c r="D9" i="11" l="1"/>
  <c r="D27" i="11" l="1"/>
  <c r="D26" i="11"/>
  <c r="D25" i="11"/>
  <c r="D23" i="11"/>
  <c r="D22" i="11"/>
  <c r="D21" i="11"/>
  <c r="D20" i="11"/>
  <c r="D19" i="11"/>
  <c r="D18" i="11"/>
  <c r="D31" i="12" l="1"/>
  <c r="E31" i="12" s="1"/>
  <c r="D32" i="12"/>
  <c r="E32" i="12" s="1"/>
  <c r="D33" i="12"/>
  <c r="E33" i="12" s="1"/>
  <c r="D15" i="11"/>
  <c r="D35" i="12" l="1"/>
  <c r="E35" i="12" s="1"/>
  <c r="D34" i="12"/>
  <c r="E34" i="12" s="1"/>
  <c r="D30" i="12"/>
  <c r="E30" i="12" s="1"/>
  <c r="D29" i="12"/>
  <c r="E29" i="12" s="1"/>
  <c r="D28" i="12"/>
  <c r="E28" i="12" s="1"/>
  <c r="D27" i="12"/>
  <c r="E27" i="12" s="1"/>
  <c r="D26" i="12"/>
  <c r="E26" i="12" s="1"/>
  <c r="D25" i="12"/>
  <c r="E25" i="12" s="1"/>
  <c r="D23" i="12"/>
  <c r="E23" i="12" s="1"/>
  <c r="D22" i="12"/>
  <c r="E22" i="12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D14" i="12"/>
  <c r="E14" i="12" s="1"/>
  <c r="D13" i="12"/>
  <c r="E13" i="12" s="1"/>
  <c r="D12" i="12"/>
  <c r="E12" i="12" s="1"/>
  <c r="D11" i="12"/>
  <c r="E11" i="12" s="1"/>
  <c r="D10" i="12"/>
  <c r="E10" i="12" s="1"/>
  <c r="B11" i="11" l="1"/>
  <c r="B14" i="11"/>
  <c r="D14" i="11" s="1"/>
  <c r="C17" i="11" l="1"/>
  <c r="C7" i="11" s="1"/>
  <c r="B17" i="11"/>
  <c r="B7" i="11" s="1"/>
  <c r="B24" i="12" l="1"/>
  <c r="C24" i="12" l="1"/>
  <c r="D24" i="12" s="1"/>
  <c r="E24" i="12" s="1"/>
  <c r="C9" i="12" l="1"/>
  <c r="B9" i="12"/>
  <c r="D11" i="11"/>
  <c r="D12" i="11"/>
  <c r="D13" i="11"/>
  <c r="D16" i="11"/>
  <c r="B8" i="12" l="1"/>
  <c r="D9" i="12"/>
  <c r="E9" i="12" s="1"/>
  <c r="D7" i="11"/>
  <c r="D17" i="11"/>
  <c r="C8" i="12"/>
  <c r="D8" i="12" l="1"/>
  <c r="E8" i="12" s="1"/>
</calcChain>
</file>

<file path=xl/sharedStrings.xml><?xml version="1.0" encoding="utf-8"?>
<sst xmlns="http://schemas.openxmlformats.org/spreadsheetml/2006/main" count="67" uniqueCount="60">
  <si>
    <r>
      <rPr>
        <b/>
        <sz val="12"/>
        <color theme="1"/>
        <rFont val="標楷體"/>
        <family val="4"/>
        <charset val="136"/>
      </rPr>
      <t>國家發展委員會</t>
    </r>
    <phoneticPr fontId="1" type="noConversion"/>
  </si>
  <si>
    <r>
      <rPr>
        <b/>
        <sz val="12"/>
        <color theme="1"/>
        <rFont val="標楷體"/>
        <family val="4"/>
        <charset val="136"/>
      </rPr>
      <t>檔案管理局</t>
    </r>
    <phoneticPr fontId="1" type="noConversion"/>
  </si>
  <si>
    <t>國家發展委員會及所屬檔案管理局</t>
    <phoneticPr fontId="1" type="noConversion"/>
  </si>
  <si>
    <t>科　　目</t>
    <phoneticPr fontId="1" type="noConversion"/>
  </si>
  <si>
    <t>本年度
預算案數</t>
    <phoneticPr fontId="1" type="noConversion"/>
  </si>
  <si>
    <t>上年度
法定預算數</t>
    <phoneticPr fontId="1" type="noConversion"/>
  </si>
  <si>
    <t>比較增減(-)</t>
    <phoneticPr fontId="1" type="noConversion"/>
  </si>
  <si>
    <t>國家發展委員會及所屬檔案管理局</t>
    <phoneticPr fontId="1" type="noConversion"/>
  </si>
  <si>
    <t>歲入來源別預算表</t>
    <phoneticPr fontId="1" type="noConversion"/>
  </si>
  <si>
    <r>
      <rPr>
        <b/>
        <sz val="14"/>
        <color theme="1"/>
        <rFont val="標楷體"/>
        <family val="4"/>
        <charset val="136"/>
      </rPr>
      <t>國家發展委員會</t>
    </r>
    <phoneticPr fontId="1" type="noConversion"/>
  </si>
  <si>
    <r>
      <rPr>
        <b/>
        <sz val="14"/>
        <color theme="1"/>
        <rFont val="標楷體"/>
        <family val="4"/>
        <charset val="136"/>
      </rPr>
      <t>　　財產收入</t>
    </r>
    <phoneticPr fontId="1" type="noConversion"/>
  </si>
  <si>
    <r>
      <rPr>
        <sz val="14"/>
        <color theme="1"/>
        <rFont val="標楷體"/>
        <family val="4"/>
        <charset val="136"/>
      </rPr>
      <t>　　　租金收入</t>
    </r>
    <phoneticPr fontId="1" type="noConversion"/>
  </si>
  <si>
    <r>
      <rPr>
        <sz val="14"/>
        <color theme="1"/>
        <rFont val="標楷體"/>
        <family val="4"/>
        <charset val="136"/>
      </rPr>
      <t>　　　廢舊物資售價</t>
    </r>
    <phoneticPr fontId="1" type="noConversion"/>
  </si>
  <si>
    <r>
      <rPr>
        <b/>
        <sz val="14"/>
        <color theme="1"/>
        <rFont val="標楷體"/>
        <family val="4"/>
        <charset val="136"/>
      </rPr>
      <t>　　其他收入</t>
    </r>
    <phoneticPr fontId="1" type="noConversion"/>
  </si>
  <si>
    <r>
      <rPr>
        <sz val="14"/>
        <color theme="1"/>
        <rFont val="標楷體"/>
        <family val="4"/>
        <charset val="136"/>
      </rPr>
      <t>　　　其他雜項收入</t>
    </r>
    <phoneticPr fontId="1" type="noConversion"/>
  </si>
  <si>
    <r>
      <rPr>
        <b/>
        <sz val="14"/>
        <color theme="1"/>
        <rFont val="標楷體"/>
        <family val="4"/>
        <charset val="136"/>
      </rPr>
      <t>檔案管理局</t>
    </r>
    <phoneticPr fontId="1" type="noConversion"/>
  </si>
  <si>
    <t>歲出機關別預算表</t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</si>
  <si>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一般行政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</si>
  <si>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研擬經濟政策、協調推動財經措施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</si>
  <si>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5.</t>
    </r>
    <r>
      <rPr>
        <sz val="12"/>
        <color theme="1"/>
        <rFont val="標楷體"/>
        <family val="4"/>
        <charset val="136"/>
      </rPr>
      <t>促進產業發展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</si>
  <si>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6.</t>
    </r>
    <r>
      <rPr>
        <sz val="12"/>
        <color theme="1"/>
        <rFont val="標楷體"/>
        <family val="4"/>
        <charset val="136"/>
      </rPr>
      <t>促進人力資源發展、完善老年經濟安全制度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</si>
  <si>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7.</t>
    </r>
    <r>
      <rPr>
        <sz val="12"/>
        <color theme="1"/>
        <rFont val="標楷體"/>
        <family val="4"/>
        <charset val="136"/>
      </rPr>
      <t>健全國土規劃及經營管理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</si>
  <si>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8.</t>
    </r>
    <r>
      <rPr>
        <sz val="12"/>
        <color theme="1"/>
        <rFont val="標楷體"/>
        <family val="4"/>
        <charset val="136"/>
      </rPr>
      <t>管制考核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</si>
  <si>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11.</t>
    </r>
    <r>
      <rPr>
        <sz val="12"/>
        <color theme="1"/>
        <rFont val="標楷體"/>
        <family val="4"/>
        <charset val="136"/>
      </rPr>
      <t>推動法規鬆綁與革新、強化經貿競爭力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</si>
  <si>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12.</t>
    </r>
    <r>
      <rPr>
        <sz val="12"/>
        <color theme="1"/>
        <rFont val="標楷體"/>
        <family val="4"/>
        <charset val="136"/>
      </rPr>
      <t>撥充花東地區永續發展基金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</si>
  <si>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13.</t>
    </r>
    <r>
      <rPr>
        <sz val="12"/>
        <color theme="1"/>
        <rFont val="標楷體"/>
        <family val="4"/>
        <charset val="136"/>
      </rPr>
      <t>營建工程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</si>
  <si>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14.</t>
    </r>
    <r>
      <rPr>
        <sz val="12"/>
        <color theme="1"/>
        <rFont val="標楷體"/>
        <family val="4"/>
        <charset val="136"/>
      </rPr>
      <t>第一預備金</t>
    </r>
    <phoneticPr fontId="1" type="noConversion"/>
  </si>
  <si>
    <t>　　　收回以前年度歲出</t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</si>
  <si>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10.</t>
    </r>
    <r>
      <rPr>
        <sz val="12"/>
        <color theme="1"/>
        <rFont val="標楷體"/>
        <family val="4"/>
        <charset val="136"/>
      </rPr>
      <t>深化推動政府資通訊應用建設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</si>
  <si>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規劃及推動國家發展計畫綜合業務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</si>
  <si>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促進社會發展及計畫審議協調</t>
    </r>
    <phoneticPr fontId="1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</si>
  <si>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9.</t>
    </r>
    <r>
      <rPr>
        <sz val="12"/>
        <color theme="1"/>
        <rFont val="標楷體"/>
        <family val="4"/>
        <charset val="136"/>
      </rPr>
      <t>健全資訊管理，提升應用效率</t>
    </r>
    <phoneticPr fontId="1" type="noConversion"/>
  </si>
  <si>
    <t>金額</t>
    <phoneticPr fontId="1" type="noConversion"/>
  </si>
  <si>
    <t>％</t>
    <phoneticPr fontId="1" type="noConversion"/>
  </si>
  <si>
    <r>
      <rPr>
        <sz val="12"/>
        <color theme="1"/>
        <rFont val="標楷體"/>
        <family val="4"/>
        <charset val="136"/>
      </rPr>
      <t>單位：新臺幣千元</t>
    </r>
    <phoneticPr fontId="1" type="noConversion"/>
  </si>
  <si>
    <t>中華民國108年度</t>
    <phoneticPr fontId="1" type="noConversion"/>
  </si>
  <si>
    <t>本年度
預算案數</t>
    <phoneticPr fontId="1" type="noConversion"/>
  </si>
  <si>
    <t>　　規費收入</t>
    <phoneticPr fontId="1" type="noConversion"/>
  </si>
  <si>
    <t>　　　場地設施使用費</t>
    <phoneticPr fontId="1" type="noConversion"/>
  </si>
  <si>
    <t>　　罰款及賠償收入</t>
    <phoneticPr fontId="1" type="noConversion"/>
  </si>
  <si>
    <t>　　規費收入</t>
    <phoneticPr fontId="1" type="noConversion"/>
  </si>
  <si>
    <t>　　財產收入</t>
    <phoneticPr fontId="1" type="noConversion"/>
  </si>
  <si>
    <t>　　其他收入</t>
    <phoneticPr fontId="1" type="noConversion"/>
  </si>
  <si>
    <t>　　　一般賠償收入</t>
    <phoneticPr fontId="1" type="noConversion"/>
  </si>
  <si>
    <t>　　　資料使用費</t>
    <phoneticPr fontId="1" type="noConversion"/>
  </si>
  <si>
    <t xml:space="preserve">　　　服務費 </t>
    <phoneticPr fontId="1" type="noConversion"/>
  </si>
  <si>
    <t>　　　租金收入</t>
    <phoneticPr fontId="1" type="noConversion"/>
  </si>
  <si>
    <t>　　　廢舊物資售價</t>
    <phoneticPr fontId="1" type="noConversion"/>
  </si>
  <si>
    <t>　　　其他雜項收入</t>
    <phoneticPr fontId="1" type="noConversion"/>
  </si>
  <si>
    <t>　1.一般行政</t>
  </si>
  <si>
    <t>　2.檔案管理綜合企劃與管考</t>
  </si>
  <si>
    <t>　3.檔案徵集作業</t>
  </si>
  <si>
    <t>　4.檔案典藏維護</t>
  </si>
  <si>
    <t>　5.檔案應用服務</t>
  </si>
  <si>
    <t>　6.檔案資訊作業</t>
  </si>
  <si>
    <t>　7.文書檔案數位變革計畫</t>
  </si>
  <si>
    <t>　8.深化國家記憶第1期計畫</t>
  </si>
  <si>
    <t>　9.國家檔案典藏及服務建設計畫</t>
  </si>
  <si>
    <t>　10.其他設備</t>
  </si>
  <si>
    <t>　11.第一預備金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</si>
</sst>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;[Red]\-#,##0\ "/>
    <numFmt numFmtId="178" formatCode="0.00_);[Red]\(0.00\)"/>
    <numFmt numFmtId="179" formatCode="#,##0.00_ ;[Red]\-#,##0.00\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4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6" fillId="0" borderId="4" xfId="0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6" xfId="0" applyNumberFormat="1" applyFont="1" applyFill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9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177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2" fillId="0" borderId="12" xfId="0" applyFont="1" applyBorder="1" applyAlignment="1">
      <alignment horizontal="center" vertical="center"/>
    </xf>
    <xf numFmtId="177" fontId="6" fillId="0" borderId="5" xfId="0" applyNumberFormat="1" applyFont="1" applyFill="1" applyBorder="1">
      <alignment vertical="center"/>
    </xf>
    <xf numFmtId="177" fontId="6" fillId="0" borderId="8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179" fontId="6" fillId="0" borderId="6" xfId="0" applyNumberFormat="1" applyFont="1" applyFill="1" applyBorder="1">
      <alignment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2" borderId="4" xfId="0" applyFont="1" applyFill="1" applyBorder="1">
      <alignment vertical="center"/>
    </xf>
    <xf numFmtId="177" fontId="10" fillId="2" borderId="5" xfId="0" applyNumberFormat="1" applyFont="1" applyFill="1" applyBorder="1">
      <alignment vertical="center"/>
    </xf>
    <xf numFmtId="177" fontId="10" fillId="2" borderId="6" xfId="0" applyNumberFormat="1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10" fillId="2" borderId="5" xfId="0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9" fillId="2" borderId="4" xfId="0" applyFont="1" applyFill="1" applyBorder="1">
      <alignment vertical="center"/>
    </xf>
    <xf numFmtId="178" fontId="10" fillId="2" borderId="6" xfId="0" applyNumberFormat="1" applyFont="1" applyFill="1" applyBorder="1">
      <alignment vertical="center"/>
    </xf>
    <xf numFmtId="2" fontId="10" fillId="2" borderId="6" xfId="0" applyNumberFormat="1" applyFont="1" applyFill="1" applyBorder="1">
      <alignment vertical="center"/>
    </xf>
    <xf numFmtId="0" fontId="11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0</xdr:row>
      <xdr:rowOff>66676</xdr:rowOff>
    </xdr:from>
    <xdr:to>
      <xdr:col>4</xdr:col>
      <xdr:colOff>0</xdr:colOff>
      <xdr:row>1</xdr:row>
      <xdr:rowOff>190500</xdr:rowOff>
    </xdr:to>
    <xdr:sp macro="" textlink="">
      <xdr:nvSpPr>
        <xdr:cNvPr id="2" name="矩形 1"/>
        <xdr:cNvSpPr/>
      </xdr:nvSpPr>
      <xdr:spPr>
        <a:xfrm>
          <a:off x="5895976" y="66676"/>
          <a:ext cx="742949" cy="371474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 b="1">
              <a:solidFill>
                <a:sysClr val="windowText" lastClr="000000"/>
              </a:solidFill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附表</a:t>
          </a:r>
          <a:r>
            <a:rPr lang="en-US" altLang="zh-TW" sz="1400" b="1">
              <a:solidFill>
                <a:sysClr val="windowText" lastClr="000000"/>
              </a:solidFill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</a:t>
          </a:r>
          <a:endParaRPr lang="zh-TW" altLang="en-US" sz="1400" b="1">
            <a:solidFill>
              <a:sysClr val="windowText" lastClr="000000"/>
            </a:solidFill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38100</xdr:rowOff>
    </xdr:from>
    <xdr:to>
      <xdr:col>4</xdr:col>
      <xdr:colOff>828674</xdr:colOff>
      <xdr:row>1</xdr:row>
      <xdr:rowOff>209550</xdr:rowOff>
    </xdr:to>
    <xdr:sp macro="" textlink="">
      <xdr:nvSpPr>
        <xdr:cNvPr id="2" name="矩形 1"/>
        <xdr:cNvSpPr/>
      </xdr:nvSpPr>
      <xdr:spPr>
        <a:xfrm>
          <a:off x="6829425" y="38100"/>
          <a:ext cx="752474" cy="419100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 b="1">
              <a:solidFill>
                <a:sysClr val="windowText" lastClr="000000"/>
              </a:solidFill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附表</a:t>
          </a:r>
          <a:r>
            <a:rPr lang="en-US" altLang="zh-TW" sz="1400" b="1">
              <a:solidFill>
                <a:sysClr val="windowText" lastClr="000000"/>
              </a:solidFill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2</a:t>
          </a:r>
          <a:endParaRPr lang="zh-TW" altLang="en-US" sz="1400" b="1">
            <a:solidFill>
              <a:sysClr val="windowText" lastClr="000000"/>
            </a:solidFill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50" zoomScaleNormal="100" zoomScaleSheetLayoutView="50" workbookViewId="0">
      <selection activeCell="K26" sqref="K26"/>
    </sheetView>
  </sheetViews>
  <sheetFormatPr defaultColWidth="9" defaultRowHeight="15.6" x14ac:dyDescent="0.3"/>
  <cols>
    <col min="1" max="1" width="43.21875" style="1" customWidth="1"/>
    <col min="2" max="4" width="14.6640625" style="1" customWidth="1"/>
    <col min="5" max="16384" width="9" style="1"/>
  </cols>
  <sheetData>
    <row r="1" spans="1:4" ht="19.8" x14ac:dyDescent="0.3">
      <c r="A1" s="38" t="s">
        <v>7</v>
      </c>
      <c r="B1" s="39"/>
      <c r="C1" s="39"/>
      <c r="D1" s="39"/>
    </row>
    <row r="2" spans="1:4" ht="19.8" x14ac:dyDescent="0.3">
      <c r="A2" s="38" t="s">
        <v>8</v>
      </c>
      <c r="B2" s="38"/>
      <c r="C2" s="38"/>
      <c r="D2" s="38"/>
    </row>
    <row r="3" spans="1:4" ht="16.2" x14ac:dyDescent="0.3">
      <c r="A3" s="40" t="s">
        <v>35</v>
      </c>
      <c r="B3" s="41"/>
      <c r="C3" s="41"/>
      <c r="D3" s="41"/>
    </row>
    <row r="4" spans="1:4" ht="21.75" customHeight="1" x14ac:dyDescent="0.3">
      <c r="A4" s="2"/>
      <c r="B4" s="2"/>
      <c r="C4" s="2"/>
      <c r="D4" s="25" t="s">
        <v>34</v>
      </c>
    </row>
    <row r="5" spans="1:4" ht="7.5" customHeight="1" thickBot="1" x14ac:dyDescent="0.35">
      <c r="A5" s="2"/>
      <c r="B5" s="2"/>
      <c r="C5" s="2"/>
      <c r="D5" s="25"/>
    </row>
    <row r="6" spans="1:4" ht="39" customHeight="1" x14ac:dyDescent="0.3">
      <c r="A6" s="14" t="s">
        <v>3</v>
      </c>
      <c r="B6" s="37" t="s">
        <v>4</v>
      </c>
      <c r="C6" s="37" t="s">
        <v>5</v>
      </c>
      <c r="D6" s="7" t="s">
        <v>6</v>
      </c>
    </row>
    <row r="7" spans="1:4" ht="29.4" customHeight="1" x14ac:dyDescent="0.3">
      <c r="A7" s="26" t="s">
        <v>2</v>
      </c>
      <c r="B7" s="27">
        <f>B8+B17</f>
        <v>13480</v>
      </c>
      <c r="C7" s="27">
        <f>C8+C17</f>
        <v>915</v>
      </c>
      <c r="D7" s="28">
        <f>B7-C7</f>
        <v>12565</v>
      </c>
    </row>
    <row r="8" spans="1:4" ht="29.4" customHeight="1" x14ac:dyDescent="0.3">
      <c r="A8" s="29" t="s">
        <v>9</v>
      </c>
      <c r="B8" s="27">
        <f>B11+B14+B9</f>
        <v>13033</v>
      </c>
      <c r="C8" s="27">
        <f>C11+C14+C9</f>
        <v>500</v>
      </c>
      <c r="D8" s="28">
        <f>B8-C8</f>
        <v>12533</v>
      </c>
    </row>
    <row r="9" spans="1:4" ht="29.4" customHeight="1" x14ac:dyDescent="0.3">
      <c r="A9" s="36" t="s">
        <v>37</v>
      </c>
      <c r="B9" s="10">
        <v>710</v>
      </c>
      <c r="C9" s="10">
        <v>0</v>
      </c>
      <c r="D9" s="11">
        <f t="shared" ref="D9:D10" si="0">B9-C9</f>
        <v>710</v>
      </c>
    </row>
    <row r="10" spans="1:4" ht="29.4" customHeight="1" x14ac:dyDescent="0.3">
      <c r="A10" s="16" t="s">
        <v>38</v>
      </c>
      <c r="B10" s="10">
        <v>710</v>
      </c>
      <c r="C10" s="10">
        <v>0</v>
      </c>
      <c r="D10" s="11">
        <f t="shared" si="0"/>
        <v>710</v>
      </c>
    </row>
    <row r="11" spans="1:4" ht="29.4" customHeight="1" x14ac:dyDescent="0.3">
      <c r="A11" s="8" t="s">
        <v>10</v>
      </c>
      <c r="B11" s="10">
        <f>SUM(B12:B13)</f>
        <v>10279</v>
      </c>
      <c r="C11" s="10">
        <f>SUM(C12:C13)</f>
        <v>273</v>
      </c>
      <c r="D11" s="11">
        <f t="shared" ref="D11:D27" si="1">B11-C11</f>
        <v>10006</v>
      </c>
    </row>
    <row r="12" spans="1:4" ht="29.4" customHeight="1" x14ac:dyDescent="0.3">
      <c r="A12" s="9" t="s">
        <v>11</v>
      </c>
      <c r="B12" s="10">
        <v>10264</v>
      </c>
      <c r="C12" s="10">
        <v>258</v>
      </c>
      <c r="D12" s="11">
        <f t="shared" si="1"/>
        <v>10006</v>
      </c>
    </row>
    <row r="13" spans="1:4" ht="29.4" customHeight="1" x14ac:dyDescent="0.3">
      <c r="A13" s="9" t="s">
        <v>12</v>
      </c>
      <c r="B13" s="10">
        <v>15</v>
      </c>
      <c r="C13" s="10">
        <v>15</v>
      </c>
      <c r="D13" s="11">
        <f t="shared" si="1"/>
        <v>0</v>
      </c>
    </row>
    <row r="14" spans="1:4" ht="29.4" customHeight="1" x14ac:dyDescent="0.3">
      <c r="A14" s="8" t="s">
        <v>13</v>
      </c>
      <c r="B14" s="10">
        <f>SUM(B15:B16)</f>
        <v>2044</v>
      </c>
      <c r="C14" s="10">
        <f>SUM(C15:C16)</f>
        <v>227</v>
      </c>
      <c r="D14" s="11">
        <f>B14-C14</f>
        <v>1817</v>
      </c>
    </row>
    <row r="15" spans="1:4" ht="29.4" customHeight="1" x14ac:dyDescent="0.3">
      <c r="A15" s="16" t="s">
        <v>27</v>
      </c>
      <c r="B15" s="10">
        <v>43</v>
      </c>
      <c r="C15" s="10">
        <v>120</v>
      </c>
      <c r="D15" s="11">
        <f>B15-C15</f>
        <v>-77</v>
      </c>
    </row>
    <row r="16" spans="1:4" ht="29.4" customHeight="1" x14ac:dyDescent="0.3">
      <c r="A16" s="9" t="s">
        <v>14</v>
      </c>
      <c r="B16" s="10">
        <v>2001</v>
      </c>
      <c r="C16" s="10">
        <v>107</v>
      </c>
      <c r="D16" s="11">
        <f t="shared" si="1"/>
        <v>1894</v>
      </c>
    </row>
    <row r="17" spans="1:4" ht="29.4" customHeight="1" x14ac:dyDescent="0.3">
      <c r="A17" s="29" t="s">
        <v>15</v>
      </c>
      <c r="B17" s="27">
        <f>B18+B20+B23+B26</f>
        <v>447</v>
      </c>
      <c r="C17" s="27">
        <f>C18+C20+C23+C26</f>
        <v>415</v>
      </c>
      <c r="D17" s="28">
        <f t="shared" si="1"/>
        <v>32</v>
      </c>
    </row>
    <row r="18" spans="1:4" ht="29.4" customHeight="1" x14ac:dyDescent="0.3">
      <c r="A18" s="36" t="s">
        <v>39</v>
      </c>
      <c r="B18" s="10">
        <v>10</v>
      </c>
      <c r="C18" s="10">
        <v>10</v>
      </c>
      <c r="D18" s="11">
        <f t="shared" si="1"/>
        <v>0</v>
      </c>
    </row>
    <row r="19" spans="1:4" ht="29.4" customHeight="1" x14ac:dyDescent="0.3">
      <c r="A19" s="16" t="s">
        <v>43</v>
      </c>
      <c r="B19" s="10">
        <v>10</v>
      </c>
      <c r="C19" s="10">
        <v>10</v>
      </c>
      <c r="D19" s="11">
        <f t="shared" si="1"/>
        <v>0</v>
      </c>
    </row>
    <row r="20" spans="1:4" ht="29.4" customHeight="1" x14ac:dyDescent="0.3">
      <c r="A20" s="36" t="s">
        <v>40</v>
      </c>
      <c r="B20" s="10">
        <v>310</v>
      </c>
      <c r="C20" s="10">
        <v>350</v>
      </c>
      <c r="D20" s="11">
        <f t="shared" si="1"/>
        <v>-40</v>
      </c>
    </row>
    <row r="21" spans="1:4" ht="29.4" customHeight="1" x14ac:dyDescent="0.3">
      <c r="A21" s="16" t="s">
        <v>44</v>
      </c>
      <c r="B21" s="10">
        <v>250</v>
      </c>
      <c r="C21" s="10">
        <v>250</v>
      </c>
      <c r="D21" s="11">
        <f t="shared" si="1"/>
        <v>0</v>
      </c>
    </row>
    <row r="22" spans="1:4" ht="29.4" customHeight="1" x14ac:dyDescent="0.3">
      <c r="A22" s="16" t="s">
        <v>45</v>
      </c>
      <c r="B22" s="10">
        <v>60</v>
      </c>
      <c r="C22" s="10">
        <v>100</v>
      </c>
      <c r="D22" s="11">
        <f t="shared" si="1"/>
        <v>-40</v>
      </c>
    </row>
    <row r="23" spans="1:4" ht="29.4" customHeight="1" x14ac:dyDescent="0.3">
      <c r="A23" s="36" t="s">
        <v>41</v>
      </c>
      <c r="B23" s="10">
        <v>63</v>
      </c>
      <c r="C23" s="10">
        <v>1</v>
      </c>
      <c r="D23" s="11">
        <f t="shared" si="1"/>
        <v>62</v>
      </c>
    </row>
    <row r="24" spans="1:4" ht="29.4" customHeight="1" x14ac:dyDescent="0.3">
      <c r="A24" s="16" t="s">
        <v>46</v>
      </c>
      <c r="B24" s="10">
        <v>60</v>
      </c>
      <c r="C24" s="10">
        <v>0</v>
      </c>
      <c r="D24" s="11">
        <f t="shared" si="1"/>
        <v>60</v>
      </c>
    </row>
    <row r="25" spans="1:4" ht="29.4" customHeight="1" x14ac:dyDescent="0.3">
      <c r="A25" s="16" t="s">
        <v>47</v>
      </c>
      <c r="B25" s="10">
        <v>3</v>
      </c>
      <c r="C25" s="10">
        <v>1</v>
      </c>
      <c r="D25" s="11">
        <f t="shared" si="1"/>
        <v>2</v>
      </c>
    </row>
    <row r="26" spans="1:4" ht="29.4" customHeight="1" x14ac:dyDescent="0.3">
      <c r="A26" s="36" t="s">
        <v>42</v>
      </c>
      <c r="B26" s="10">
        <v>64</v>
      </c>
      <c r="C26" s="10">
        <v>54</v>
      </c>
      <c r="D26" s="11">
        <f t="shared" si="1"/>
        <v>10</v>
      </c>
    </row>
    <row r="27" spans="1:4" ht="29.4" customHeight="1" thickBot="1" x14ac:dyDescent="0.35">
      <c r="A27" s="49" t="s">
        <v>48</v>
      </c>
      <c r="B27" s="12">
        <v>64</v>
      </c>
      <c r="C27" s="12">
        <v>54</v>
      </c>
      <c r="D27" s="13">
        <f t="shared" si="1"/>
        <v>10</v>
      </c>
    </row>
  </sheetData>
  <mergeCells count="3">
    <mergeCell ref="A1:D1"/>
    <mergeCell ref="A2:D2"/>
    <mergeCell ref="A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&amp;C&amp;"Times New Roman,標準"19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26" zoomScaleNormal="100" zoomScaleSheetLayoutView="100" workbookViewId="0">
      <selection activeCell="E39" sqref="E39"/>
    </sheetView>
  </sheetViews>
  <sheetFormatPr defaultColWidth="9" defaultRowHeight="15.6" x14ac:dyDescent="0.3"/>
  <cols>
    <col min="1" max="1" width="46.33203125" style="1" customWidth="1"/>
    <col min="2" max="3" width="15.44140625" style="1" customWidth="1"/>
    <col min="4" max="4" width="11.21875" style="1" bestFit="1" customWidth="1"/>
    <col min="5" max="5" width="12.109375" style="1" customWidth="1"/>
    <col min="6" max="8" width="9" style="1"/>
    <col min="9" max="10" width="11.33203125" style="1" bestFit="1" customWidth="1"/>
    <col min="11" max="16384" width="9" style="1"/>
  </cols>
  <sheetData>
    <row r="1" spans="1:11" ht="19.8" x14ac:dyDescent="0.3">
      <c r="A1" s="38" t="s">
        <v>2</v>
      </c>
      <c r="B1" s="39"/>
      <c r="C1" s="39"/>
      <c r="D1" s="39"/>
      <c r="E1" s="39"/>
    </row>
    <row r="2" spans="1:11" ht="19.8" x14ac:dyDescent="0.3">
      <c r="A2" s="38" t="s">
        <v>16</v>
      </c>
      <c r="B2" s="38"/>
      <c r="C2" s="38"/>
      <c r="D2" s="38"/>
      <c r="E2" s="38"/>
    </row>
    <row r="3" spans="1:11" ht="16.2" x14ac:dyDescent="0.3">
      <c r="A3" s="40" t="s">
        <v>35</v>
      </c>
      <c r="B3" s="41"/>
      <c r="C3" s="41"/>
      <c r="D3" s="41"/>
      <c r="E3" s="41"/>
    </row>
    <row r="4" spans="1:11" ht="16.2" x14ac:dyDescent="0.3">
      <c r="A4" s="2"/>
      <c r="B4" s="2"/>
      <c r="C4" s="2"/>
      <c r="D4" s="2"/>
      <c r="E4" s="25" t="s">
        <v>34</v>
      </c>
    </row>
    <row r="5" spans="1:11" ht="9" customHeight="1" thickBot="1" x14ac:dyDescent="0.3">
      <c r="A5" s="2"/>
      <c r="B5" s="2"/>
      <c r="C5" s="2"/>
      <c r="D5" s="2"/>
      <c r="E5" s="3"/>
    </row>
    <row r="6" spans="1:11" ht="26.4" customHeight="1" x14ac:dyDescent="0.3">
      <c r="A6" s="45" t="s">
        <v>3</v>
      </c>
      <c r="B6" s="47" t="s">
        <v>36</v>
      </c>
      <c r="C6" s="47" t="s">
        <v>5</v>
      </c>
      <c r="D6" s="43" t="s">
        <v>6</v>
      </c>
      <c r="E6" s="44"/>
    </row>
    <row r="7" spans="1:11" ht="26.4" customHeight="1" x14ac:dyDescent="0.3">
      <c r="A7" s="46"/>
      <c r="B7" s="48"/>
      <c r="C7" s="48"/>
      <c r="D7" s="19" t="s">
        <v>32</v>
      </c>
      <c r="E7" s="22" t="s">
        <v>33</v>
      </c>
    </row>
    <row r="8" spans="1:11" ht="27.75" customHeight="1" x14ac:dyDescent="0.3">
      <c r="A8" s="30" t="s">
        <v>2</v>
      </c>
      <c r="B8" s="31">
        <f>B9+B24</f>
        <v>3399914</v>
      </c>
      <c r="C8" s="31">
        <f>C9+C24</f>
        <v>3223053</v>
      </c>
      <c r="D8" s="27">
        <f>B8-C8</f>
        <v>176861</v>
      </c>
      <c r="E8" s="32">
        <f>D8/C8*100</f>
        <v>5.4873748585580193</v>
      </c>
    </row>
    <row r="9" spans="1:11" ht="27.75" customHeight="1" x14ac:dyDescent="0.3">
      <c r="A9" s="33" t="s">
        <v>0</v>
      </c>
      <c r="B9" s="31">
        <f>SUM(B10:B23)</f>
        <v>2995281</v>
      </c>
      <c r="C9" s="31">
        <f t="shared" ref="C9" si="0">SUM(C10:C23)</f>
        <v>2892857</v>
      </c>
      <c r="D9" s="27">
        <f t="shared" ref="D9:D35" si="1">B9-C9</f>
        <v>102424</v>
      </c>
      <c r="E9" s="34">
        <f>D9/C9*100</f>
        <v>3.5405828908929822</v>
      </c>
      <c r="G9" s="17"/>
      <c r="I9" s="18"/>
      <c r="J9" s="18"/>
      <c r="K9" s="18"/>
    </row>
    <row r="10" spans="1:11" ht="27.75" customHeight="1" x14ac:dyDescent="0.3">
      <c r="A10" s="4" t="s">
        <v>17</v>
      </c>
      <c r="B10" s="5">
        <v>808770</v>
      </c>
      <c r="C10" s="5">
        <v>692591</v>
      </c>
      <c r="D10" s="20">
        <f t="shared" si="1"/>
        <v>116179</v>
      </c>
      <c r="E10" s="23">
        <f t="shared" ref="E10:E12" si="2">D10/C10*100</f>
        <v>16.774546593877194</v>
      </c>
      <c r="G10" s="17"/>
    </row>
    <row r="11" spans="1:11" ht="27.75" customHeight="1" x14ac:dyDescent="0.3">
      <c r="A11" s="4" t="s">
        <v>29</v>
      </c>
      <c r="B11" s="5">
        <v>20251</v>
      </c>
      <c r="C11" s="5">
        <v>19995</v>
      </c>
      <c r="D11" s="20">
        <f t="shared" si="1"/>
        <v>256</v>
      </c>
      <c r="E11" s="23">
        <f t="shared" si="2"/>
        <v>1.280320080020005</v>
      </c>
    </row>
    <row r="12" spans="1:11" ht="27.75" customHeight="1" x14ac:dyDescent="0.3">
      <c r="A12" s="4" t="s">
        <v>18</v>
      </c>
      <c r="B12" s="5">
        <v>19500</v>
      </c>
      <c r="C12" s="5">
        <v>15892</v>
      </c>
      <c r="D12" s="20">
        <f t="shared" si="1"/>
        <v>3608</v>
      </c>
      <c r="E12" s="23">
        <f t="shared" si="2"/>
        <v>22.703246916687643</v>
      </c>
    </row>
    <row r="13" spans="1:11" ht="27.75" customHeight="1" x14ac:dyDescent="0.3">
      <c r="A13" s="4" t="s">
        <v>30</v>
      </c>
      <c r="B13" s="5">
        <v>15453</v>
      </c>
      <c r="C13" s="5">
        <v>17861</v>
      </c>
      <c r="D13" s="20">
        <f t="shared" si="1"/>
        <v>-2408</v>
      </c>
      <c r="E13" s="23">
        <f>D13/C13*100</f>
        <v>-13.481887912210963</v>
      </c>
    </row>
    <row r="14" spans="1:11" ht="27.75" customHeight="1" x14ac:dyDescent="0.3">
      <c r="A14" s="4" t="s">
        <v>19</v>
      </c>
      <c r="B14" s="5">
        <v>436624</v>
      </c>
      <c r="C14" s="5">
        <v>492691</v>
      </c>
      <c r="D14" s="20">
        <f t="shared" si="1"/>
        <v>-56067</v>
      </c>
      <c r="E14" s="23">
        <f t="shared" ref="E14:E23" si="3">D14/C14*100</f>
        <v>-11.379749173417011</v>
      </c>
    </row>
    <row r="15" spans="1:11" ht="27.75" customHeight="1" x14ac:dyDescent="0.3">
      <c r="A15" s="4" t="s">
        <v>20</v>
      </c>
      <c r="B15" s="5">
        <v>10391</v>
      </c>
      <c r="C15" s="5">
        <v>6224</v>
      </c>
      <c r="D15" s="20">
        <f t="shared" si="1"/>
        <v>4167</v>
      </c>
      <c r="E15" s="23">
        <f t="shared" si="3"/>
        <v>66.950514138817482</v>
      </c>
    </row>
    <row r="16" spans="1:11" ht="27.75" customHeight="1" x14ac:dyDescent="0.3">
      <c r="A16" s="4" t="s">
        <v>21</v>
      </c>
      <c r="B16" s="5">
        <v>23766</v>
      </c>
      <c r="C16" s="5">
        <v>14822</v>
      </c>
      <c r="D16" s="20">
        <f t="shared" si="1"/>
        <v>8944</v>
      </c>
      <c r="E16" s="23">
        <f t="shared" si="3"/>
        <v>60.342733774119552</v>
      </c>
    </row>
    <row r="17" spans="1:8" ht="27.75" customHeight="1" x14ac:dyDescent="0.3">
      <c r="A17" s="4" t="s">
        <v>22</v>
      </c>
      <c r="B17" s="5">
        <v>11839</v>
      </c>
      <c r="C17" s="5">
        <v>11714</v>
      </c>
      <c r="D17" s="20">
        <f t="shared" si="1"/>
        <v>125</v>
      </c>
      <c r="E17" s="23">
        <f t="shared" si="3"/>
        <v>1.0670991975414035</v>
      </c>
    </row>
    <row r="18" spans="1:8" ht="27.75" customHeight="1" x14ac:dyDescent="0.3">
      <c r="A18" s="4" t="s">
        <v>31</v>
      </c>
      <c r="B18" s="5">
        <v>212651</v>
      </c>
      <c r="C18" s="5">
        <v>193462</v>
      </c>
      <c r="D18" s="20">
        <f t="shared" si="1"/>
        <v>19189</v>
      </c>
      <c r="E18" s="23">
        <f t="shared" si="3"/>
        <v>9.9187437326193262</v>
      </c>
    </row>
    <row r="19" spans="1:8" ht="27.75" customHeight="1" x14ac:dyDescent="0.3">
      <c r="A19" s="4" t="s">
        <v>28</v>
      </c>
      <c r="B19" s="5">
        <v>375419</v>
      </c>
      <c r="C19" s="5">
        <v>375531</v>
      </c>
      <c r="D19" s="20">
        <f t="shared" si="1"/>
        <v>-112</v>
      </c>
      <c r="E19" s="23">
        <f t="shared" si="3"/>
        <v>-2.9824435266329545E-2</v>
      </c>
    </row>
    <row r="20" spans="1:8" ht="27.75" customHeight="1" x14ac:dyDescent="0.3">
      <c r="A20" s="4" t="s">
        <v>23</v>
      </c>
      <c r="B20" s="5">
        <v>4626</v>
      </c>
      <c r="C20" s="5">
        <v>6074</v>
      </c>
      <c r="D20" s="20">
        <f t="shared" si="1"/>
        <v>-1448</v>
      </c>
      <c r="E20" s="23">
        <f t="shared" si="3"/>
        <v>-23.839315113598946</v>
      </c>
    </row>
    <row r="21" spans="1:8" ht="27.75" customHeight="1" x14ac:dyDescent="0.3">
      <c r="A21" s="4" t="s">
        <v>24</v>
      </c>
      <c r="B21" s="5">
        <v>1050000</v>
      </c>
      <c r="C21" s="5">
        <v>1044200</v>
      </c>
      <c r="D21" s="20">
        <f t="shared" si="1"/>
        <v>5800</v>
      </c>
      <c r="E21" s="23">
        <f t="shared" si="3"/>
        <v>0.55544914767285958</v>
      </c>
    </row>
    <row r="22" spans="1:8" ht="27.75" customHeight="1" x14ac:dyDescent="0.3">
      <c r="A22" s="4" t="s">
        <v>25</v>
      </c>
      <c r="B22" s="5">
        <v>5091</v>
      </c>
      <c r="C22" s="5">
        <v>900</v>
      </c>
      <c r="D22" s="20">
        <f t="shared" si="1"/>
        <v>4191</v>
      </c>
      <c r="E22" s="23">
        <f t="shared" si="3"/>
        <v>465.66666666666663</v>
      </c>
    </row>
    <row r="23" spans="1:8" ht="27.75" customHeight="1" x14ac:dyDescent="0.3">
      <c r="A23" s="4" t="s">
        <v>26</v>
      </c>
      <c r="B23" s="5">
        <v>900</v>
      </c>
      <c r="C23" s="5">
        <v>900</v>
      </c>
      <c r="D23" s="20">
        <f t="shared" si="1"/>
        <v>0</v>
      </c>
      <c r="E23" s="23">
        <f t="shared" si="3"/>
        <v>0</v>
      </c>
    </row>
    <row r="24" spans="1:8" ht="27.75" customHeight="1" x14ac:dyDescent="0.3">
      <c r="A24" s="33" t="s">
        <v>1</v>
      </c>
      <c r="B24" s="31">
        <f>SUM(B25:B35)</f>
        <v>404633</v>
      </c>
      <c r="C24" s="31">
        <f>SUM(C25:C35)</f>
        <v>330196</v>
      </c>
      <c r="D24" s="27">
        <f t="shared" si="1"/>
        <v>74437</v>
      </c>
      <c r="E24" s="35">
        <f>D24/C24*100</f>
        <v>22.54327732619414</v>
      </c>
    </row>
    <row r="25" spans="1:8" ht="27.75" customHeight="1" x14ac:dyDescent="0.3">
      <c r="A25" s="15" t="s">
        <v>49</v>
      </c>
      <c r="B25" s="5">
        <v>189447</v>
      </c>
      <c r="C25" s="5">
        <v>155199</v>
      </c>
      <c r="D25" s="20">
        <f t="shared" si="1"/>
        <v>34248</v>
      </c>
      <c r="E25" s="23">
        <f>D25/C25*100</f>
        <v>22.067152494539268</v>
      </c>
      <c r="F25" s="17"/>
    </row>
    <row r="26" spans="1:8" ht="27.75" customHeight="1" x14ac:dyDescent="0.3">
      <c r="A26" s="15" t="s">
        <v>50</v>
      </c>
      <c r="B26" s="5">
        <v>2906</v>
      </c>
      <c r="C26" s="5">
        <v>1973</v>
      </c>
      <c r="D26" s="20">
        <f t="shared" si="1"/>
        <v>933</v>
      </c>
      <c r="E26" s="23">
        <f t="shared" ref="E26:E35" si="4">D26/C26*100</f>
        <v>47.288393309680686</v>
      </c>
    </row>
    <row r="27" spans="1:8" ht="27.75" customHeight="1" x14ac:dyDescent="0.3">
      <c r="A27" s="15" t="s">
        <v>51</v>
      </c>
      <c r="B27" s="5">
        <v>676</v>
      </c>
      <c r="C27" s="5">
        <v>676</v>
      </c>
      <c r="D27" s="20">
        <f t="shared" si="1"/>
        <v>0</v>
      </c>
      <c r="E27" s="23">
        <f t="shared" si="4"/>
        <v>0</v>
      </c>
    </row>
    <row r="28" spans="1:8" ht="27.75" customHeight="1" x14ac:dyDescent="0.3">
      <c r="A28" s="15" t="s">
        <v>52</v>
      </c>
      <c r="B28" s="5">
        <v>5708</v>
      </c>
      <c r="C28" s="5">
        <v>5305</v>
      </c>
      <c r="D28" s="20">
        <f t="shared" si="1"/>
        <v>403</v>
      </c>
      <c r="E28" s="23">
        <f t="shared" si="4"/>
        <v>7.5966069745523086</v>
      </c>
    </row>
    <row r="29" spans="1:8" ht="27.75" customHeight="1" x14ac:dyDescent="0.3">
      <c r="A29" s="15" t="s">
        <v>53</v>
      </c>
      <c r="B29" s="5">
        <v>5233</v>
      </c>
      <c r="C29" s="5">
        <v>4503</v>
      </c>
      <c r="D29" s="20">
        <f t="shared" si="1"/>
        <v>730</v>
      </c>
      <c r="E29" s="23">
        <f t="shared" si="4"/>
        <v>16.211414612480567</v>
      </c>
      <c r="G29" s="18"/>
      <c r="H29" s="18"/>
    </row>
    <row r="30" spans="1:8" ht="27.75" customHeight="1" x14ac:dyDescent="0.3">
      <c r="A30" s="15" t="s">
        <v>54</v>
      </c>
      <c r="B30" s="5">
        <v>1809</v>
      </c>
      <c r="C30" s="5">
        <v>1429</v>
      </c>
      <c r="D30" s="20">
        <f t="shared" si="1"/>
        <v>380</v>
      </c>
      <c r="E30" s="23">
        <f t="shared" si="4"/>
        <v>26.592022393282015</v>
      </c>
      <c r="G30" s="17"/>
    </row>
    <row r="31" spans="1:8" ht="27.75" customHeight="1" x14ac:dyDescent="0.3">
      <c r="A31" s="15" t="s">
        <v>55</v>
      </c>
      <c r="B31" s="5">
        <v>137310</v>
      </c>
      <c r="C31" s="5">
        <v>102010</v>
      </c>
      <c r="D31" s="20">
        <f t="shared" ref="D31:D33" si="5">B31-C31</f>
        <v>35300</v>
      </c>
      <c r="E31" s="23">
        <f t="shared" si="4"/>
        <v>34.604450544064306</v>
      </c>
    </row>
    <row r="32" spans="1:8" ht="27.75" customHeight="1" x14ac:dyDescent="0.3">
      <c r="A32" s="15" t="s">
        <v>56</v>
      </c>
      <c r="B32" s="5">
        <v>31290</v>
      </c>
      <c r="C32" s="5">
        <v>31290</v>
      </c>
      <c r="D32" s="20">
        <f t="shared" si="5"/>
        <v>0</v>
      </c>
      <c r="E32" s="23">
        <f t="shared" si="4"/>
        <v>0</v>
      </c>
    </row>
    <row r="33" spans="1:5" ht="27.75" customHeight="1" x14ac:dyDescent="0.3">
      <c r="A33" s="15" t="s">
        <v>57</v>
      </c>
      <c r="B33" s="20">
        <v>27850</v>
      </c>
      <c r="C33" s="20">
        <v>26482</v>
      </c>
      <c r="D33" s="20">
        <f t="shared" si="5"/>
        <v>1368</v>
      </c>
      <c r="E33" s="23">
        <f t="shared" si="4"/>
        <v>5.1657729778717618</v>
      </c>
    </row>
    <row r="34" spans="1:5" ht="27.75" customHeight="1" x14ac:dyDescent="0.3">
      <c r="A34" s="15" t="s">
        <v>58</v>
      </c>
      <c r="B34" s="5">
        <v>2327</v>
      </c>
      <c r="C34" s="5">
        <v>1252</v>
      </c>
      <c r="D34" s="20">
        <f t="shared" si="1"/>
        <v>1075</v>
      </c>
      <c r="E34" s="23">
        <f t="shared" si="4"/>
        <v>85.862619808306704</v>
      </c>
    </row>
    <row r="35" spans="1:5" ht="27.75" customHeight="1" thickBot="1" x14ac:dyDescent="0.35">
      <c r="A35" s="24" t="s">
        <v>59</v>
      </c>
      <c r="B35" s="6">
        <v>77</v>
      </c>
      <c r="C35" s="6">
        <v>77</v>
      </c>
      <c r="D35" s="21">
        <f t="shared" si="1"/>
        <v>0</v>
      </c>
      <c r="E35" s="23">
        <f t="shared" si="4"/>
        <v>0</v>
      </c>
    </row>
    <row r="36" spans="1:5" ht="21.75" customHeight="1" x14ac:dyDescent="0.3">
      <c r="A36" s="42"/>
      <c r="B36" s="42"/>
      <c r="C36" s="42"/>
      <c r="D36" s="42"/>
      <c r="E36" s="42"/>
    </row>
  </sheetData>
  <mergeCells count="8">
    <mergeCell ref="A1:E1"/>
    <mergeCell ref="A2:E2"/>
    <mergeCell ref="A36:E36"/>
    <mergeCell ref="A3:E3"/>
    <mergeCell ref="D6:E6"/>
    <mergeCell ref="A6:A7"/>
    <mergeCell ref="B6:B7"/>
    <mergeCell ref="C6:C7"/>
  </mergeCells>
  <phoneticPr fontId="1" type="noConversion"/>
  <printOptions horizontalCentered="1"/>
  <pageMargins left="0.70866141732283472" right="0.70866141732283472" top="0.74803149606299213" bottom="0.39370078740157483" header="0.31496062992125984" footer="0.31496062992125984"/>
  <pageSetup paperSize="9" scale="84" firstPageNumber="20" orientation="portrait" useFirstPageNumber="1" r:id="rId1"/>
  <headerFooter>
    <oddFooter>&amp;C&amp;"Times New Roman,標準"20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歲入</vt:lpstr>
      <vt:lpstr>歲出</vt:lpstr>
      <vt:lpstr>歲入!Print_Area</vt:lpstr>
      <vt:lpstr>歲出!Print_Area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劉桂玲</dc:creator>
  <cp:lastModifiedBy>劉桂玲</cp:lastModifiedBy>
  <cp:lastPrinted>2018-10-25T02:57:18Z</cp:lastPrinted>
  <dcterms:created xsi:type="dcterms:W3CDTF">2014-09-09T02:06:35Z</dcterms:created>
  <dcterms:modified xsi:type="dcterms:W3CDTF">2018-11-21T03:22:27Z</dcterms:modified>
</cp:coreProperties>
</file>